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总表" sheetId="4" r:id="rId1"/>
    <sheet name="明细表" sheetId="3" r:id="rId2"/>
  </sheets>
  <definedNames>
    <definedName name="_xlnm._FilterDatabase" localSheetId="1" hidden="1">明细表!$A$2:$I$36</definedName>
    <definedName name="_xlnm.Print_Titles" localSheetId="1">明细表!$5:$6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<sst xmlns="http://schemas.openxmlformats.org/spreadsheetml/2006/main" count="116" uniqueCount="94">
  <si>
    <t>附件：1</t>
  </si>
  <si>
    <t>陵川县2025年第四批村级一事一议财政奖补资金汇总表</t>
  </si>
  <si>
    <t>单位：个、万元</t>
  </si>
  <si>
    <t>乡镇名称</t>
  </si>
  <si>
    <t>项目村数</t>
  </si>
  <si>
    <t>级次               （中央）</t>
  </si>
  <si>
    <t>备注</t>
  </si>
  <si>
    <t>崇文镇</t>
  </si>
  <si>
    <t>礼义镇</t>
  </si>
  <si>
    <t>平城镇</t>
  </si>
  <si>
    <t>潞城镇</t>
  </si>
  <si>
    <t>六泉乡</t>
  </si>
  <si>
    <t>杨村镇</t>
  </si>
  <si>
    <t>西河底镇</t>
  </si>
  <si>
    <t>马圪当乡</t>
  </si>
  <si>
    <t>古郊乡</t>
  </si>
  <si>
    <t>附城镇</t>
  </si>
  <si>
    <t>夺火乡</t>
  </si>
  <si>
    <t>合 计</t>
  </si>
  <si>
    <t xml:space="preserve">  附件：</t>
  </si>
  <si>
    <t>陵川县2025年第四批村级一事一议财政奖补项目资金分配表</t>
  </si>
  <si>
    <t xml:space="preserve">   单位：万元</t>
  </si>
  <si>
    <t>序号</t>
  </si>
  <si>
    <t>村 名</t>
  </si>
  <si>
    <t>项目类别</t>
  </si>
  <si>
    <t>实施项目</t>
  </si>
  <si>
    <t>项目资金情况</t>
  </si>
  <si>
    <t>申请资金</t>
  </si>
  <si>
    <t>拨付资金</t>
  </si>
  <si>
    <t>总投资</t>
  </si>
  <si>
    <t>自筹            资金</t>
  </si>
  <si>
    <t>资金      缺口</t>
  </si>
  <si>
    <t>崇文镇张家庄</t>
  </si>
  <si>
    <t>村内道路</t>
  </si>
  <si>
    <t>村内道路修建，石挡土墙长100m，高3.5m，厚1m</t>
  </si>
  <si>
    <t>井坡</t>
  </si>
  <si>
    <t>村容美化亮化</t>
  </si>
  <si>
    <t>整修损毁道路2000平方米；
村内路灯安装10盏；
修砌石墙200余米；
闲散地绿化1000平方米；</t>
  </si>
  <si>
    <t>石字岭</t>
  </si>
  <si>
    <t>十字街文化活动广场；
新建一个垃圾集中堆放中转点；整治旧洞后垃圾填埋场</t>
  </si>
  <si>
    <t>东谷</t>
  </si>
  <si>
    <t>整修损毁道路并硬化180余平方米，修砌石墙100立方米
亮化更新路灯5盏，村内道路旁破损修缮，美丽乡村改造800余平方。</t>
  </si>
  <si>
    <t>附城镇下壁村</t>
  </si>
  <si>
    <t>下壁村损毁道路修复项目：对村东主要道路设塄加固维护，对村西出口路段进行修复；</t>
  </si>
  <si>
    <t>岭东村</t>
  </si>
  <si>
    <t>岭东村环境整治项目：损毁路面铺设；修建砌岸护坡和石挡墙；整修河道、残墙断壁和文化墙；</t>
  </si>
  <si>
    <t>玉泉村</t>
  </si>
  <si>
    <t>玉泉村八角井水源周边环境整治项目：1.拆除危旧破房和残墙断壁；2.路边护塄及柏油护沿；3.绿化维护。</t>
  </si>
  <si>
    <t>杨村镇北山村</t>
  </si>
  <si>
    <t>北山村2025年一事一议环境综合整治工程</t>
  </si>
  <si>
    <t>泉头村</t>
  </si>
  <si>
    <t>泉头村2025年一事一议安装太阳能路灯工程</t>
  </si>
  <si>
    <t>西掌村</t>
  </si>
  <si>
    <t>村内小型水利设施</t>
  </si>
  <si>
    <t>西掌村2025年一事一议北村西河道东岸建设工程</t>
  </si>
  <si>
    <t>西河底镇西河村</t>
  </si>
  <si>
    <t>西河村损毁水泥路修复工程</t>
  </si>
  <si>
    <t>万章村</t>
  </si>
  <si>
    <t>万章村人居环境整治项目申请</t>
  </si>
  <si>
    <t>马庄村</t>
  </si>
  <si>
    <t>马庄村人居环境提升工程</t>
  </si>
  <si>
    <t>潞城镇东八渠村</t>
  </si>
  <si>
    <t>混凝土铺装路面1050平方
浆砌石挡墙工程157.5立方</t>
  </si>
  <si>
    <t>四义庄村</t>
  </si>
  <si>
    <t>平整村内主干道小河桥，修复长60米，宽25米，面积1500平方米</t>
  </si>
  <si>
    <t>夺火乡箭眼山村</t>
  </si>
  <si>
    <t>村口隧道平整地面300平方米，硬化场地200平方米，单价150元，花费7.5万；设村标一个，花费3万元。村内平整土地150平米，硬化50平方，修建公厕一个，4*3.2*2立方米，修垃圾池一个，2.5*2*1立方米，花费8万元</t>
  </si>
  <si>
    <t>平城镇寺郎岗</t>
  </si>
  <si>
    <t>广场台阶石大理石装修150平方米，村内街道两边硬化1600平方米，环境整治硬化300平方米，村内巷道两边围墙300平方米</t>
  </si>
  <si>
    <t>侯家庄</t>
  </si>
  <si>
    <t>水泥铺路200平方米，设挡土墙100米</t>
  </si>
  <si>
    <t>北坡</t>
  </si>
  <si>
    <t>村级公共活动场所</t>
  </si>
  <si>
    <t>广场硬化600平方米</t>
  </si>
  <si>
    <t>马圪当长山底</t>
  </si>
  <si>
    <t>对长山底自然村、关爷坪自然村、二虎窑自然村所有非垃圾填埋点进行清理，并设立正规垃圾堆放点，购买垃圾桶，形成垃圾清理正规化，购买垃圾清运车。</t>
  </si>
  <si>
    <t>六泉下河村</t>
  </si>
  <si>
    <t>硬化村内道路总长980米，宽2米，硬化厚度0.18米</t>
  </si>
  <si>
    <t>石家坡村</t>
  </si>
  <si>
    <t>旧路面拆除并平整后，混凝土铺设路面村内道路600平方米</t>
  </si>
  <si>
    <t>古郊潘家掌村</t>
  </si>
  <si>
    <t>村容美化亮化、村内道路</t>
  </si>
  <si>
    <t>村内道路硬化，环境整治安装路灯等</t>
  </si>
  <si>
    <t>分水岭村</t>
  </si>
  <si>
    <t>村庄道路提升</t>
  </si>
  <si>
    <t>礼义镇东头村</t>
  </si>
  <si>
    <t>东头村2025年环境整治工程</t>
  </si>
  <si>
    <t>东街村</t>
  </si>
  <si>
    <t>村内生活用水及污水改造工程</t>
  </si>
  <si>
    <r>
      <rPr>
        <sz val="10"/>
        <color theme="1"/>
        <rFont val="宋体"/>
        <charset val="134"/>
      </rPr>
      <t>长</t>
    </r>
    <r>
      <rPr>
        <sz val="9"/>
        <color theme="1"/>
        <rFont val="宋体"/>
        <charset val="134"/>
      </rPr>
      <t>土戋</t>
    </r>
    <r>
      <rPr>
        <sz val="10"/>
        <color theme="1"/>
        <rFont val="宋体"/>
        <charset val="134"/>
      </rPr>
      <t>村</t>
    </r>
  </si>
  <si>
    <r>
      <rPr>
        <sz val="10"/>
        <rFont val="宋体"/>
        <charset val="134"/>
      </rPr>
      <t>长</t>
    </r>
    <r>
      <rPr>
        <sz val="9"/>
        <rFont val="宋体"/>
        <charset val="134"/>
      </rPr>
      <t>土戋</t>
    </r>
    <r>
      <rPr>
        <sz val="10"/>
        <rFont val="宋体"/>
        <charset val="134"/>
      </rPr>
      <t>村文化舞台维修改造工程</t>
    </r>
  </si>
  <si>
    <t>合  计</t>
  </si>
  <si>
    <t>土</t>
  </si>
  <si>
    <t xml:space="preserve">     本表项目类别为:村内小型水利设施、村内道路、桥涵、村内环卫设施、村容美化亮化、农村燃气管线、村内新能源设施、村级公共活动场所、其它公共设施，请归类填写。实施项目指各村具体实施项目的名称。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</si>
</sst>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5">
    <font>
      <sz val="11"/>
      <color indexed="8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54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49" applyFont="1" applyFill="1" applyBorder="1" applyAlignment="1">
      <alignment horizontal="center" vertical="center"/>
    </xf>
    <xf numFmtId="0" fontId="10" fillId="0" borderId="0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zoomScale="130" zoomScaleNormal="130" topLeftCell="A9" workbookViewId="0">
      <selection activeCell="A14" sqref="A14"/>
    </sheetView>
  </sheetViews>
  <sheetFormatPr defaultColWidth="11.4416666666667" defaultRowHeight="36" customHeight="1"/>
  <cols>
    <col min="1" max="4" width="17.4" style="41" customWidth="1"/>
    <col min="5" max="16384" width="11.4416666666667" style="41"/>
  </cols>
  <sheetData>
    <row r="1" ht="33" customHeight="1" spans="1:1">
      <c r="A1" s="41" t="s">
        <v>0</v>
      </c>
    </row>
    <row r="2" ht="42" customHeight="1" spans="1:4">
      <c r="A2" s="42" t="s">
        <v>1</v>
      </c>
      <c r="B2" s="42"/>
      <c r="C2" s="42"/>
      <c r="D2" s="42"/>
    </row>
    <row r="3" ht="30" customHeight="1" spans="4:4">
      <c r="D3" s="41" t="s">
        <v>2</v>
      </c>
    </row>
    <row r="4" ht="42" customHeight="1" spans="1:4">
      <c r="A4" s="43" t="s">
        <v>3</v>
      </c>
      <c r="B4" s="43" t="s">
        <v>4</v>
      </c>
      <c r="C4" s="44" t="s">
        <v>5</v>
      </c>
      <c r="D4" s="45" t="s">
        <v>6</v>
      </c>
    </row>
    <row r="5" ht="40.05" customHeight="1" spans="1:4">
      <c r="A5" s="46" t="s">
        <v>7</v>
      </c>
      <c r="B5" s="46">
        <v>4</v>
      </c>
      <c r="C5" s="46">
        <f>明细表!I7+明细表!I8+明细表!I9+明细表!I10</f>
        <v>28</v>
      </c>
      <c r="D5" s="47"/>
    </row>
    <row r="6" ht="40.05" customHeight="1" spans="1:9">
      <c r="A6" s="46" t="s">
        <v>8</v>
      </c>
      <c r="B6" s="46">
        <v>3</v>
      </c>
      <c r="C6" s="46">
        <f>明细表!I31+明细表!I32+明细表!I33</f>
        <v>26</v>
      </c>
      <c r="D6" s="47"/>
      <c r="F6" s="48"/>
      <c r="G6" s="49"/>
      <c r="H6" s="49"/>
      <c r="I6" s="48"/>
    </row>
    <row r="7" customHeight="1" spans="1:4">
      <c r="A7" s="50" t="s">
        <v>9</v>
      </c>
      <c r="B7" s="50">
        <v>3</v>
      </c>
      <c r="C7" s="46">
        <f>明细表!I23+明细表!I24+明细表!I25</f>
        <v>24</v>
      </c>
      <c r="D7" s="46"/>
    </row>
    <row r="8" ht="40.05" customHeight="1" spans="1:10">
      <c r="A8" s="46" t="s">
        <v>10</v>
      </c>
      <c r="B8" s="46">
        <v>2</v>
      </c>
      <c r="C8" s="46">
        <v>19</v>
      </c>
      <c r="D8" s="47"/>
      <c r="F8" s="48"/>
      <c r="G8" s="49"/>
      <c r="H8" s="49"/>
      <c r="I8" s="48"/>
      <c r="J8" s="53"/>
    </row>
    <row r="9" ht="40.05" customHeight="1" spans="1:10">
      <c r="A9" s="46" t="s">
        <v>11</v>
      </c>
      <c r="B9" s="46">
        <v>2</v>
      </c>
      <c r="C9" s="46">
        <f>明细表!I27+明细表!I28</f>
        <v>16</v>
      </c>
      <c r="D9" s="47"/>
      <c r="F9" s="48"/>
      <c r="G9" s="49"/>
      <c r="H9" s="49"/>
      <c r="I9" s="48"/>
      <c r="J9" s="53"/>
    </row>
    <row r="10" ht="40.05" customHeight="1" spans="1:10">
      <c r="A10" s="46" t="s">
        <v>12</v>
      </c>
      <c r="B10" s="46">
        <v>3</v>
      </c>
      <c r="C10" s="46">
        <f>明细表!I14+明细表!I15+明细表!I16</f>
        <v>20</v>
      </c>
      <c r="D10" s="46"/>
      <c r="F10" s="48"/>
      <c r="G10" s="49"/>
      <c r="H10" s="49"/>
      <c r="I10" s="48"/>
      <c r="J10" s="53"/>
    </row>
    <row r="11" ht="40.05" customHeight="1" spans="1:10">
      <c r="A11" s="47" t="s">
        <v>13</v>
      </c>
      <c r="B11" s="46">
        <v>3</v>
      </c>
      <c r="C11" s="46">
        <f>明细表!I17+明细表!I18+明细表!I19</f>
        <v>24</v>
      </c>
      <c r="D11" s="46"/>
      <c r="F11" s="48"/>
      <c r="G11" s="48"/>
      <c r="H11" s="48"/>
      <c r="I11" s="48"/>
      <c r="J11" s="53"/>
    </row>
    <row r="12" ht="40.05" customHeight="1" spans="1:10">
      <c r="A12" s="46" t="s">
        <v>14</v>
      </c>
      <c r="B12" s="46">
        <v>1</v>
      </c>
      <c r="C12" s="46">
        <f>明细表!I26</f>
        <v>8</v>
      </c>
      <c r="D12" s="47"/>
      <c r="F12" s="48"/>
      <c r="G12" s="48"/>
      <c r="H12" s="48"/>
      <c r="I12" s="48"/>
      <c r="J12" s="53"/>
    </row>
    <row r="13" ht="40.05" customHeight="1" spans="1:10">
      <c r="A13" s="46" t="s">
        <v>15</v>
      </c>
      <c r="B13" s="46">
        <v>2</v>
      </c>
      <c r="C13" s="46">
        <f>明细表!I29+明细表!I30</f>
        <v>17</v>
      </c>
      <c r="D13" s="47"/>
      <c r="F13" s="48"/>
      <c r="G13" s="48"/>
      <c r="H13" s="48"/>
      <c r="I13" s="48"/>
      <c r="J13" s="53"/>
    </row>
    <row r="14" ht="40.05" customHeight="1" spans="1:10">
      <c r="A14" s="47" t="s">
        <v>16</v>
      </c>
      <c r="B14" s="46">
        <v>3</v>
      </c>
      <c r="C14" s="46">
        <f>明细表!I11+明细表!I12+明细表!I13</f>
        <v>26</v>
      </c>
      <c r="D14" s="46"/>
      <c r="F14" s="51"/>
      <c r="G14" s="52"/>
      <c r="H14" s="52"/>
      <c r="I14" s="52"/>
      <c r="J14" s="53"/>
    </row>
    <row r="15" ht="40.05" customHeight="1" spans="1:10">
      <c r="A15" s="46" t="s">
        <v>17</v>
      </c>
      <c r="B15" s="46">
        <v>1</v>
      </c>
      <c r="C15" s="46">
        <f>明细表!I22</f>
        <v>8</v>
      </c>
      <c r="D15" s="47"/>
      <c r="G15" s="51"/>
      <c r="H15" s="53"/>
      <c r="I15" s="53"/>
      <c r="J15" s="53"/>
    </row>
    <row r="16" ht="40.05" customHeight="1" spans="1:4">
      <c r="A16" s="46" t="s">
        <v>18</v>
      </c>
      <c r="B16" s="46">
        <f>SUM(B5:B15)</f>
        <v>27</v>
      </c>
      <c r="C16" s="46">
        <f>SUM(C5:C15)</f>
        <v>216</v>
      </c>
      <c r="D16" s="46"/>
    </row>
    <row r="17" ht="40.05" customHeight="1" spans="6:10">
      <c r="F17" s="48"/>
      <c r="G17" s="49"/>
      <c r="H17" s="49"/>
      <c r="I17" s="48"/>
      <c r="J17" s="53"/>
    </row>
    <row r="18" ht="40.05" customHeight="1" spans="6:10">
      <c r="F18" s="48"/>
      <c r="G18" s="49"/>
      <c r="H18" s="49"/>
      <c r="I18" s="48"/>
      <c r="J18" s="53"/>
    </row>
  </sheetData>
  <mergeCells count="1">
    <mergeCell ref="A2:D2"/>
  </mergeCells>
  <pageMargins left="1.18055555555556" right="0.550694444444444" top="0.984027777777778" bottom="0.984027777777778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zoomScale="145" zoomScaleNormal="145" topLeftCell="A5" workbookViewId="0">
      <selection activeCell="I5" sqref="I5:I6"/>
    </sheetView>
  </sheetViews>
  <sheetFormatPr defaultColWidth="9" defaultRowHeight="21" customHeight="1"/>
  <cols>
    <col min="1" max="1" width="4.33333333333333" style="1" customWidth="1"/>
    <col min="2" max="2" width="15.6666666666667" style="1" customWidth="1"/>
    <col min="3" max="3" width="15.2166666666667" style="1" customWidth="1"/>
    <col min="4" max="4" width="36" style="2" customWidth="1"/>
    <col min="5" max="5" width="8.44166666666667" style="1" customWidth="1"/>
    <col min="6" max="6" width="7.66666666666667" style="1" customWidth="1"/>
    <col min="7" max="7" width="9.10833333333333" style="1" customWidth="1"/>
    <col min="8" max="8" width="8.44166666666667" style="1" customWidth="1"/>
    <col min="9" max="9" width="8.66666666666667" style="1" customWidth="1"/>
    <col min="10" max="257" width="9" style="1" customWidth="1"/>
    <col min="258" max="16384" width="9" style="3"/>
  </cols>
  <sheetData>
    <row r="1" customHeight="1" spans="1:2">
      <c r="A1" s="4" t="s">
        <v>19</v>
      </c>
      <c r="B1" s="4"/>
    </row>
    <row r="2" ht="15.9" customHeight="1" spans="1:9">
      <c r="A2" s="5" t="s">
        <v>20</v>
      </c>
      <c r="B2" s="5"/>
      <c r="C2" s="5"/>
      <c r="D2" s="6"/>
      <c r="E2" s="5"/>
      <c r="F2" s="5"/>
      <c r="G2" s="5"/>
      <c r="H2" s="5"/>
      <c r="I2" s="5"/>
    </row>
    <row r="3" ht="12.9" customHeight="1" spans="1:9">
      <c r="A3" s="5"/>
      <c r="B3" s="5"/>
      <c r="C3" s="5"/>
      <c r="D3" s="6"/>
      <c r="E3" s="5"/>
      <c r="F3" s="5"/>
      <c r="G3" s="5"/>
      <c r="H3" s="5"/>
      <c r="I3" s="5"/>
    </row>
    <row r="4" customHeight="1" spans="1:7">
      <c r="A4" s="7"/>
      <c r="B4" s="7"/>
      <c r="C4" s="7"/>
      <c r="D4" s="8"/>
      <c r="E4" s="8"/>
      <c r="G4" s="1" t="s">
        <v>21</v>
      </c>
    </row>
    <row r="5" ht="20.1" customHeight="1" spans="1:9">
      <c r="A5" s="9" t="s">
        <v>22</v>
      </c>
      <c r="B5" s="9" t="s">
        <v>23</v>
      </c>
      <c r="C5" s="9" t="s">
        <v>24</v>
      </c>
      <c r="D5" s="9" t="s">
        <v>25</v>
      </c>
      <c r="E5" s="9" t="s">
        <v>26</v>
      </c>
      <c r="F5" s="9"/>
      <c r="G5" s="9"/>
      <c r="H5" s="9" t="s">
        <v>27</v>
      </c>
      <c r="I5" s="9" t="s">
        <v>28</v>
      </c>
    </row>
    <row r="6" ht="29.1" customHeight="1" spans="1:9">
      <c r="A6" s="9"/>
      <c r="B6" s="9"/>
      <c r="C6" s="9"/>
      <c r="D6" s="9"/>
      <c r="E6" s="9" t="s">
        <v>29</v>
      </c>
      <c r="F6" s="9" t="s">
        <v>30</v>
      </c>
      <c r="G6" s="9" t="s">
        <v>31</v>
      </c>
      <c r="H6" s="9"/>
      <c r="I6" s="9"/>
    </row>
    <row r="7" ht="29" customHeight="1" spans="1:9">
      <c r="A7" s="10">
        <v>1</v>
      </c>
      <c r="B7" s="9" t="s">
        <v>32</v>
      </c>
      <c r="C7" s="11" t="s">
        <v>33</v>
      </c>
      <c r="D7" s="12" t="s">
        <v>34</v>
      </c>
      <c r="E7" s="9">
        <v>15</v>
      </c>
      <c r="F7" s="9">
        <v>1</v>
      </c>
      <c r="G7" s="9">
        <v>14</v>
      </c>
      <c r="H7" s="9">
        <v>14</v>
      </c>
      <c r="I7" s="40">
        <v>7</v>
      </c>
    </row>
    <row r="8" ht="63" customHeight="1" spans="1:9">
      <c r="A8" s="10">
        <v>2</v>
      </c>
      <c r="B8" s="9" t="s">
        <v>35</v>
      </c>
      <c r="C8" s="11" t="s">
        <v>36</v>
      </c>
      <c r="D8" s="12" t="s">
        <v>37</v>
      </c>
      <c r="E8" s="9">
        <v>15.5</v>
      </c>
      <c r="F8" s="9">
        <v>2.5</v>
      </c>
      <c r="G8" s="9">
        <v>13</v>
      </c>
      <c r="H8" s="9">
        <v>13</v>
      </c>
      <c r="I8" s="40">
        <v>7</v>
      </c>
    </row>
    <row r="9" ht="68.4" customHeight="1" spans="1:9">
      <c r="A9" s="10">
        <v>3</v>
      </c>
      <c r="B9" s="9" t="s">
        <v>38</v>
      </c>
      <c r="C9" s="11" t="s">
        <v>36</v>
      </c>
      <c r="D9" s="12" t="s">
        <v>39</v>
      </c>
      <c r="E9" s="9">
        <v>26.09</v>
      </c>
      <c r="F9" s="9">
        <v>5.09</v>
      </c>
      <c r="G9" s="9">
        <v>21</v>
      </c>
      <c r="H9" s="9">
        <v>21</v>
      </c>
      <c r="I9" s="40">
        <v>7</v>
      </c>
    </row>
    <row r="10" ht="61" customHeight="1" spans="1:9">
      <c r="A10" s="10">
        <v>4</v>
      </c>
      <c r="B10" s="9" t="s">
        <v>40</v>
      </c>
      <c r="C10" s="9" t="s">
        <v>36</v>
      </c>
      <c r="D10" s="12" t="s">
        <v>41</v>
      </c>
      <c r="E10" s="13">
        <v>16.04</v>
      </c>
      <c r="F10" s="13">
        <v>1.04</v>
      </c>
      <c r="G10" s="13">
        <v>15</v>
      </c>
      <c r="H10" s="9">
        <v>15</v>
      </c>
      <c r="I10" s="40">
        <v>7</v>
      </c>
    </row>
    <row r="11" ht="54" customHeight="1" spans="1:9">
      <c r="A11" s="10">
        <v>5</v>
      </c>
      <c r="B11" s="9" t="s">
        <v>42</v>
      </c>
      <c r="C11" s="9" t="s">
        <v>33</v>
      </c>
      <c r="D11" s="14" t="s">
        <v>43</v>
      </c>
      <c r="E11" s="13">
        <v>29.5</v>
      </c>
      <c r="F11" s="13">
        <v>0.5</v>
      </c>
      <c r="G11" s="13">
        <v>29</v>
      </c>
      <c r="H11" s="13">
        <v>29</v>
      </c>
      <c r="I11" s="40">
        <v>8</v>
      </c>
    </row>
    <row r="12" ht="41" customHeight="1" spans="1:9">
      <c r="A12" s="10">
        <v>6</v>
      </c>
      <c r="B12" s="13" t="s">
        <v>44</v>
      </c>
      <c r="C12" s="9" t="s">
        <v>36</v>
      </c>
      <c r="D12" s="14" t="s">
        <v>45</v>
      </c>
      <c r="E12" s="13">
        <v>55.5</v>
      </c>
      <c r="F12" s="13">
        <v>0.5</v>
      </c>
      <c r="G12" s="13">
        <v>50</v>
      </c>
      <c r="H12" s="13">
        <v>50</v>
      </c>
      <c r="I12" s="40">
        <v>9</v>
      </c>
    </row>
    <row r="13" ht="48" customHeight="1" spans="1:9">
      <c r="A13" s="10">
        <v>7</v>
      </c>
      <c r="B13" s="9" t="s">
        <v>46</v>
      </c>
      <c r="C13" s="9" t="s">
        <v>36</v>
      </c>
      <c r="D13" s="14" t="s">
        <v>47</v>
      </c>
      <c r="E13" s="13">
        <v>50</v>
      </c>
      <c r="F13" s="13">
        <v>0.05</v>
      </c>
      <c r="G13" s="13">
        <v>49.95</v>
      </c>
      <c r="H13" s="13">
        <v>49.95</v>
      </c>
      <c r="I13" s="40">
        <v>9</v>
      </c>
    </row>
    <row r="14" ht="24" customHeight="1" spans="1:9">
      <c r="A14" s="10">
        <v>8</v>
      </c>
      <c r="B14" s="15" t="s">
        <v>48</v>
      </c>
      <c r="C14" s="13" t="s">
        <v>33</v>
      </c>
      <c r="D14" s="16" t="s">
        <v>49</v>
      </c>
      <c r="E14" s="17">
        <v>26.348</v>
      </c>
      <c r="F14" s="17">
        <v>0.348</v>
      </c>
      <c r="G14" s="17">
        <v>26</v>
      </c>
      <c r="H14" s="17">
        <v>26</v>
      </c>
      <c r="I14" s="40">
        <v>10</v>
      </c>
    </row>
    <row r="15" ht="24" customHeight="1" spans="1:9">
      <c r="A15" s="10">
        <v>9</v>
      </c>
      <c r="B15" s="18" t="s">
        <v>50</v>
      </c>
      <c r="C15" s="19" t="s">
        <v>36</v>
      </c>
      <c r="D15" s="16" t="s">
        <v>51</v>
      </c>
      <c r="E15" s="17">
        <v>8.75</v>
      </c>
      <c r="F15" s="17">
        <v>0.25</v>
      </c>
      <c r="G15" s="17">
        <v>8.5</v>
      </c>
      <c r="H15" s="17">
        <v>8.5</v>
      </c>
      <c r="I15" s="40">
        <v>7</v>
      </c>
    </row>
    <row r="16" ht="24" customHeight="1" spans="1:9">
      <c r="A16" s="10">
        <v>10</v>
      </c>
      <c r="B16" s="18" t="s">
        <v>52</v>
      </c>
      <c r="C16" s="20" t="s">
        <v>53</v>
      </c>
      <c r="D16" s="16" t="s">
        <v>54</v>
      </c>
      <c r="E16" s="17">
        <v>4.118</v>
      </c>
      <c r="F16" s="21">
        <v>0.118</v>
      </c>
      <c r="G16" s="17">
        <v>4</v>
      </c>
      <c r="H16" s="17">
        <v>4</v>
      </c>
      <c r="I16" s="40">
        <v>3</v>
      </c>
    </row>
    <row r="17" ht="24" customHeight="1" spans="1:9">
      <c r="A17" s="10">
        <v>11</v>
      </c>
      <c r="B17" s="9" t="s">
        <v>55</v>
      </c>
      <c r="C17" s="13" t="s">
        <v>33</v>
      </c>
      <c r="D17" s="22" t="s">
        <v>56</v>
      </c>
      <c r="E17" s="23">
        <v>70</v>
      </c>
      <c r="F17" s="24">
        <v>7.15</v>
      </c>
      <c r="G17" s="23">
        <v>62.85</v>
      </c>
      <c r="H17" s="23">
        <v>62.85</v>
      </c>
      <c r="I17" s="40">
        <v>8</v>
      </c>
    </row>
    <row r="18" ht="24" customHeight="1" spans="1:9">
      <c r="A18" s="10">
        <v>12</v>
      </c>
      <c r="B18" s="9" t="s">
        <v>57</v>
      </c>
      <c r="C18" s="13" t="s">
        <v>36</v>
      </c>
      <c r="D18" s="25" t="s">
        <v>58</v>
      </c>
      <c r="E18" s="13">
        <f>F18+G18</f>
        <v>20</v>
      </c>
      <c r="F18" s="13">
        <v>2</v>
      </c>
      <c r="G18" s="13">
        <v>18</v>
      </c>
      <c r="H18" s="13">
        <v>18</v>
      </c>
      <c r="I18" s="40">
        <v>8</v>
      </c>
    </row>
    <row r="19" ht="24" customHeight="1" spans="1:9">
      <c r="A19" s="10">
        <v>13</v>
      </c>
      <c r="B19" s="22" t="s">
        <v>59</v>
      </c>
      <c r="C19" s="23" t="s">
        <v>36</v>
      </c>
      <c r="D19" s="26" t="s">
        <v>60</v>
      </c>
      <c r="E19" s="23">
        <f>F19+G19</f>
        <v>20</v>
      </c>
      <c r="F19" s="23">
        <v>1</v>
      </c>
      <c r="G19" s="23">
        <v>19</v>
      </c>
      <c r="H19" s="23">
        <v>19</v>
      </c>
      <c r="I19" s="40">
        <v>8</v>
      </c>
    </row>
    <row r="20" ht="42" customHeight="1" spans="1:9">
      <c r="A20" s="10">
        <v>14</v>
      </c>
      <c r="B20" s="9" t="s">
        <v>61</v>
      </c>
      <c r="C20" s="9" t="s">
        <v>36</v>
      </c>
      <c r="D20" s="9" t="s">
        <v>62</v>
      </c>
      <c r="E20" s="9">
        <v>21.735</v>
      </c>
      <c r="F20" s="9">
        <v>0.1225</v>
      </c>
      <c r="G20" s="9">
        <f>E20-F20</f>
        <v>21.6125</v>
      </c>
      <c r="H20" s="9">
        <v>21.6125</v>
      </c>
      <c r="I20" s="40">
        <v>10</v>
      </c>
    </row>
    <row r="21" ht="34" customHeight="1" spans="1:9">
      <c r="A21" s="10">
        <v>15</v>
      </c>
      <c r="B21" s="9" t="s">
        <v>63</v>
      </c>
      <c r="C21" s="9" t="s">
        <v>33</v>
      </c>
      <c r="D21" s="27" t="s">
        <v>64</v>
      </c>
      <c r="E21" s="9">
        <v>18</v>
      </c>
      <c r="F21" s="9">
        <v>0.06</v>
      </c>
      <c r="G21" s="9">
        <f>E21-F21</f>
        <v>17.94</v>
      </c>
      <c r="H21" s="9">
        <v>17.94</v>
      </c>
      <c r="I21" s="40">
        <v>9</v>
      </c>
    </row>
    <row r="22" ht="70" customHeight="1" spans="1:9">
      <c r="A22" s="10">
        <v>16</v>
      </c>
      <c r="B22" s="9" t="s">
        <v>65</v>
      </c>
      <c r="C22" s="9" t="s">
        <v>36</v>
      </c>
      <c r="D22" s="12" t="s">
        <v>66</v>
      </c>
      <c r="E22" s="9">
        <v>18.5</v>
      </c>
      <c r="F22" s="9">
        <v>1</v>
      </c>
      <c r="G22" s="9">
        <v>17.5</v>
      </c>
      <c r="H22" s="9">
        <v>17.5</v>
      </c>
      <c r="I22" s="40">
        <v>8</v>
      </c>
    </row>
    <row r="23" ht="50" customHeight="1" spans="1:9">
      <c r="A23" s="10">
        <v>17</v>
      </c>
      <c r="B23" s="28" t="s">
        <v>67</v>
      </c>
      <c r="C23" s="28" t="s">
        <v>36</v>
      </c>
      <c r="D23" s="29" t="s">
        <v>68</v>
      </c>
      <c r="E23" s="30">
        <v>25.6</v>
      </c>
      <c r="F23" s="30">
        <v>0.6</v>
      </c>
      <c r="G23" s="30">
        <v>25</v>
      </c>
      <c r="H23" s="30">
        <f t="shared" ref="H23:H25" si="0">G23</f>
        <v>25</v>
      </c>
      <c r="I23" s="40">
        <v>9</v>
      </c>
    </row>
    <row r="24" ht="30" customHeight="1" spans="1:9">
      <c r="A24" s="10">
        <v>18</v>
      </c>
      <c r="B24" s="28" t="s">
        <v>69</v>
      </c>
      <c r="C24" s="28" t="s">
        <v>33</v>
      </c>
      <c r="D24" s="28" t="s">
        <v>70</v>
      </c>
      <c r="E24" s="28">
        <v>13</v>
      </c>
      <c r="F24" s="28">
        <v>2</v>
      </c>
      <c r="G24" s="28">
        <v>11</v>
      </c>
      <c r="H24" s="28">
        <f t="shared" si="0"/>
        <v>11</v>
      </c>
      <c r="I24" s="40">
        <v>9</v>
      </c>
    </row>
    <row r="25" ht="28.8" customHeight="1" spans="1:9">
      <c r="A25" s="10">
        <v>19</v>
      </c>
      <c r="B25" s="28" t="s">
        <v>71</v>
      </c>
      <c r="C25" s="28" t="s">
        <v>72</v>
      </c>
      <c r="D25" s="28" t="s">
        <v>73</v>
      </c>
      <c r="E25" s="30">
        <v>12</v>
      </c>
      <c r="F25" s="30">
        <v>2</v>
      </c>
      <c r="G25" s="30">
        <v>10</v>
      </c>
      <c r="H25" s="30">
        <f t="shared" si="0"/>
        <v>10</v>
      </c>
      <c r="I25" s="40">
        <v>6</v>
      </c>
    </row>
    <row r="26" ht="54.6" customHeight="1" spans="1:9">
      <c r="A26" s="10">
        <v>20</v>
      </c>
      <c r="B26" s="9" t="s">
        <v>74</v>
      </c>
      <c r="C26" s="13" t="s">
        <v>36</v>
      </c>
      <c r="D26" s="31" t="s">
        <v>75</v>
      </c>
      <c r="E26" s="13">
        <v>15</v>
      </c>
      <c r="F26" s="13">
        <v>5</v>
      </c>
      <c r="G26" s="13">
        <v>10</v>
      </c>
      <c r="H26" s="13">
        <v>10</v>
      </c>
      <c r="I26" s="40">
        <v>8</v>
      </c>
    </row>
    <row r="27" ht="38.4" customHeight="1" spans="1:9">
      <c r="A27" s="10">
        <v>21</v>
      </c>
      <c r="B27" s="28" t="s">
        <v>76</v>
      </c>
      <c r="C27" s="28" t="s">
        <v>33</v>
      </c>
      <c r="D27" s="29" t="s">
        <v>77</v>
      </c>
      <c r="E27" s="30">
        <v>14.85</v>
      </c>
      <c r="F27" s="28">
        <v>0.05</v>
      </c>
      <c r="G27" s="30">
        <f>E27-F27</f>
        <v>14.8</v>
      </c>
      <c r="H27" s="30">
        <v>14.8</v>
      </c>
      <c r="I27" s="40">
        <v>9</v>
      </c>
    </row>
    <row r="28" ht="33.6" customHeight="1" spans="1:9">
      <c r="A28" s="10">
        <v>22</v>
      </c>
      <c r="B28" s="28" t="s">
        <v>78</v>
      </c>
      <c r="C28" s="28" t="s">
        <v>33</v>
      </c>
      <c r="D28" s="29" t="s">
        <v>79</v>
      </c>
      <c r="E28" s="30">
        <v>7.8</v>
      </c>
      <c r="F28" s="28">
        <v>0.04</v>
      </c>
      <c r="G28" s="30">
        <f>E28-F28</f>
        <v>7.76</v>
      </c>
      <c r="H28" s="28">
        <v>7.76</v>
      </c>
      <c r="I28" s="40">
        <v>7</v>
      </c>
    </row>
    <row r="29" ht="35" customHeight="1" spans="1:9">
      <c r="A29" s="10">
        <v>23</v>
      </c>
      <c r="B29" s="9" t="s">
        <v>80</v>
      </c>
      <c r="C29" s="9" t="s">
        <v>81</v>
      </c>
      <c r="D29" s="9" t="s">
        <v>82</v>
      </c>
      <c r="E29" s="9">
        <v>30</v>
      </c>
      <c r="F29" s="9">
        <v>3</v>
      </c>
      <c r="G29" s="9">
        <v>27</v>
      </c>
      <c r="H29" s="9">
        <v>27</v>
      </c>
      <c r="I29" s="40">
        <v>9</v>
      </c>
    </row>
    <row r="30" ht="28" customHeight="1" spans="1:9">
      <c r="A30" s="10">
        <v>24</v>
      </c>
      <c r="B30" s="9" t="s">
        <v>83</v>
      </c>
      <c r="C30" s="13" t="s">
        <v>36</v>
      </c>
      <c r="D30" s="9" t="s">
        <v>84</v>
      </c>
      <c r="E30" s="9">
        <v>16</v>
      </c>
      <c r="F30" s="9">
        <v>2</v>
      </c>
      <c r="G30" s="9">
        <v>14</v>
      </c>
      <c r="H30" s="9">
        <v>14</v>
      </c>
      <c r="I30" s="40">
        <v>8</v>
      </c>
    </row>
    <row r="31" ht="32.4" customHeight="1" spans="1:9">
      <c r="A31" s="10">
        <v>25</v>
      </c>
      <c r="B31" s="10" t="s">
        <v>85</v>
      </c>
      <c r="C31" s="13" t="s">
        <v>33</v>
      </c>
      <c r="D31" s="9" t="s">
        <v>86</v>
      </c>
      <c r="E31" s="32">
        <v>24.2</v>
      </c>
      <c r="F31" s="32">
        <v>4.5</v>
      </c>
      <c r="G31" s="32">
        <v>19.7</v>
      </c>
      <c r="H31" s="32">
        <v>19.7</v>
      </c>
      <c r="I31" s="40">
        <v>8</v>
      </c>
    </row>
    <row r="32" ht="28.2" customHeight="1" spans="1:9">
      <c r="A32" s="10">
        <v>26</v>
      </c>
      <c r="B32" s="10" t="s">
        <v>87</v>
      </c>
      <c r="C32" s="13" t="s">
        <v>53</v>
      </c>
      <c r="D32" s="9" t="s">
        <v>88</v>
      </c>
      <c r="E32" s="32">
        <v>16.16</v>
      </c>
      <c r="F32" s="32">
        <v>1.16</v>
      </c>
      <c r="G32" s="32">
        <v>15</v>
      </c>
      <c r="H32" s="33">
        <v>15</v>
      </c>
      <c r="I32" s="40">
        <v>10</v>
      </c>
    </row>
    <row r="33" ht="29.4" customHeight="1" spans="1:9">
      <c r="A33" s="10">
        <v>27</v>
      </c>
      <c r="B33" s="10" t="s">
        <v>89</v>
      </c>
      <c r="C33" s="9" t="s">
        <v>72</v>
      </c>
      <c r="D33" s="9" t="s">
        <v>90</v>
      </c>
      <c r="E33" s="32">
        <v>10.0986</v>
      </c>
      <c r="F33" s="32">
        <v>0.0986</v>
      </c>
      <c r="G33" s="32">
        <v>10</v>
      </c>
      <c r="H33" s="33">
        <v>10</v>
      </c>
      <c r="I33" s="40">
        <v>8</v>
      </c>
    </row>
    <row r="34" ht="24" customHeight="1" spans="1:9">
      <c r="A34" s="10"/>
      <c r="B34" s="34" t="s">
        <v>91</v>
      </c>
      <c r="C34" s="22" t="s">
        <v>92</v>
      </c>
      <c r="D34" s="35"/>
      <c r="E34" s="36">
        <f>SUM(E7:E33)</f>
        <v>599.7896</v>
      </c>
      <c r="F34" s="36">
        <f>SUM(F7:F33)</f>
        <v>43.1771</v>
      </c>
      <c r="G34" s="36">
        <f>SUM(G7:G33)</f>
        <v>551.6125</v>
      </c>
      <c r="H34" s="36">
        <f>SUM(H7:H33)</f>
        <v>551.6125</v>
      </c>
      <c r="I34" s="36">
        <f>SUM(I7:I33)</f>
        <v>216</v>
      </c>
    </row>
    <row r="35" ht="42" customHeight="1" spans="1:9">
      <c r="A35" s="37" t="s">
        <v>93</v>
      </c>
      <c r="B35" s="37"/>
      <c r="C35" s="37"/>
      <c r="D35" s="37"/>
      <c r="E35" s="37"/>
      <c r="F35" s="37"/>
      <c r="G35" s="37"/>
      <c r="H35" s="37"/>
      <c r="I35" s="37"/>
    </row>
    <row r="36" customHeight="1" spans="1:9">
      <c r="A36" s="38"/>
      <c r="B36" s="38"/>
      <c r="C36" s="38"/>
      <c r="D36" s="39"/>
      <c r="E36" s="38"/>
      <c r="F36" s="38"/>
      <c r="G36" s="38"/>
      <c r="H36" s="38"/>
      <c r="I36" s="38"/>
    </row>
  </sheetData>
  <autoFilter xmlns:etc="http://www.wps.cn/officeDocument/2017/etCustomData" ref="A2:I36" etc:filterBottomFollowUsedRange="0">
    <extLst/>
  </autoFilter>
  <mergeCells count="14">
    <mergeCell ref="A1:B1"/>
    <mergeCell ref="A4:C4"/>
    <mergeCell ref="D4:E4"/>
    <mergeCell ref="G4:I4"/>
    <mergeCell ref="E5:G5"/>
    <mergeCell ref="A35:I35"/>
    <mergeCell ref="A36:I36"/>
    <mergeCell ref="A5:A6"/>
    <mergeCell ref="B5:B6"/>
    <mergeCell ref="C5:C6"/>
    <mergeCell ref="D5:D6"/>
    <mergeCell ref="H5:H6"/>
    <mergeCell ref="I5:I6"/>
    <mergeCell ref="A2:I3"/>
  </mergeCells>
  <conditionalFormatting sqref="B11">
    <cfRule type="duplicateValues" dxfId="0" priority="15"/>
  </conditionalFormatting>
  <conditionalFormatting sqref="B28">
    <cfRule type="duplicateValues" dxfId="0" priority="3"/>
  </conditionalFormatting>
  <conditionalFormatting sqref="B29">
    <cfRule type="duplicateValues" dxfId="0" priority="2"/>
  </conditionalFormatting>
  <conditionalFormatting sqref="B5:B6">
    <cfRule type="duplicateValues" dxfId="0" priority="18"/>
  </conditionalFormatting>
  <conditionalFormatting sqref="B7:B10">
    <cfRule type="duplicateValues" dxfId="0" priority="16"/>
  </conditionalFormatting>
  <conditionalFormatting sqref="B12:B21">
    <cfRule type="duplicateValues" dxfId="0" priority="14"/>
  </conditionalFormatting>
  <conditionalFormatting sqref="B30:B33">
    <cfRule type="duplicateValues" dxfId="0" priority="12"/>
  </conditionalFormatting>
  <conditionalFormatting sqref="B22:B23 B25:B27">
    <cfRule type="duplicateValues" dxfId="0" priority="4"/>
  </conditionalFormatting>
  <dataValidations count="1">
    <dataValidation allowBlank="1" showInputMessage="1" showErrorMessage="1" prompt="请填写区划调整后的规范全称" sqref="B32"/>
  </dataValidations>
  <pageMargins left="0.866141732283464" right="0.590551181102362" top="0.669291338582677" bottom="0.275590551181102" header="0.511811023622047" footer="0.39370078740157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马凯丽</cp:lastModifiedBy>
  <cp:revision>0</cp:revision>
  <dcterms:created xsi:type="dcterms:W3CDTF">2024-11-11T01:19:00Z</dcterms:created>
  <cp:lastPrinted>2025-06-24T00:33:00Z</cp:lastPrinted>
  <dcterms:modified xsi:type="dcterms:W3CDTF">2025-09-22T06:59:38Z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C6FBC1F34CF64865AD73AEB4024F1E30_12</vt:lpwstr>
  </property>
</Properties>
</file>