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第一批" sheetId="1" r:id="rId1"/>
    <sheet name="第二批" sheetId="3" r:id="rId2"/>
    <sheet name="第三批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<sst xmlns="http://schemas.openxmlformats.org/spreadsheetml/2006/main" count="77" uniqueCount="47">
  <si>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t>2024年陵川县中药材承保汇总第一批</t>
  </si>
  <si>
    <t>乡镇</t>
  </si>
  <si>
    <t>连翘户数</t>
  </si>
  <si>
    <t>连翘亩数</t>
  </si>
  <si>
    <t>市县补贴</t>
  </si>
  <si>
    <t>农户</t>
  </si>
  <si>
    <t>连翘保费</t>
  </si>
  <si>
    <t>黄芩户数</t>
  </si>
  <si>
    <t>黄芩亩数</t>
  </si>
  <si>
    <t>黄芩保费</t>
  </si>
  <si>
    <t>党参户数</t>
  </si>
  <si>
    <t>党参亩数</t>
  </si>
  <si>
    <t>党参保费</t>
  </si>
  <si>
    <t>柴胡户数</t>
  </si>
  <si>
    <t>柴胡亩数</t>
  </si>
  <si>
    <t>柴胡保费</t>
  </si>
  <si>
    <t>自交保费</t>
  </si>
  <si>
    <t>总保费</t>
  </si>
  <si>
    <t>崇文</t>
  </si>
  <si>
    <t>夺火</t>
  </si>
  <si>
    <t>附城</t>
  </si>
  <si>
    <t>古郊</t>
  </si>
  <si>
    <t>礼义</t>
  </si>
  <si>
    <t>六泉</t>
  </si>
  <si>
    <t>潞城</t>
  </si>
  <si>
    <t>马圪当</t>
  </si>
  <si>
    <t>平城</t>
  </si>
  <si>
    <t>合计</t>
  </si>
  <si>
    <t>2024年六泉乡中药材承保汇总第二批</t>
  </si>
  <si>
    <t>承保公司：中国人民财产保险股份有限公司陵川支公司</t>
  </si>
  <si>
    <t>村名</t>
  </si>
  <si>
    <t>市县补贴汇总</t>
  </si>
  <si>
    <t>自交保费汇总</t>
  </si>
  <si>
    <t>赤叶河村</t>
  </si>
  <si>
    <t>佛山村</t>
  </si>
  <si>
    <t>高老庄村</t>
  </si>
  <si>
    <t>五参岭村</t>
  </si>
  <si>
    <t>寥池村</t>
  </si>
  <si>
    <t>刘家庄村</t>
  </si>
  <si>
    <t>六泉村</t>
  </si>
  <si>
    <t>沙场村</t>
  </si>
  <si>
    <t>下河村</t>
  </si>
  <si>
    <t>2024年中药材承保汇总(第三次)</t>
  </si>
  <si>
    <t>六泉乡</t>
  </si>
  <si>
    <t>马圪当乡</t>
  </si>
  <si>
    <t>西河底镇</t>
  </si>
  <si>
    <t>夺火乡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</si>
</sst>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X13"/>
  <sheetViews>
    <sheetView workbookViewId="0">
      <selection activeCell="I25" sqref="I25"/>
    </sheetView>
  </sheetViews>
  <sheetFormatPr defaultColWidth="9" defaultRowHeight="13.5"/>
  <cols>
    <col min="1" max="1" width="7" customWidth="1"/>
    <col min="2" max="2" width="8.875" customWidth="1"/>
    <col min="3" max="3" width="9.375" customWidth="1"/>
    <col min="4" max="4" width="11.5" customWidth="1"/>
    <col min="5" max="6" width="10.375" customWidth="1"/>
    <col min="7" max="9" width="8.875" customWidth="1"/>
    <col min="10" max="10" width="7.375" customWidth="1"/>
    <col min="11" max="14" width="8.875" customWidth="1"/>
    <col min="15" max="15" width="7.375" customWidth="1"/>
    <col min="16" max="19" width="8.875" customWidth="1"/>
    <col min="20" max="20" width="5.125" customWidth="1"/>
    <col min="21" max="21" width="8.875" customWidth="1"/>
    <col min="22" max="22" width="11.5" customWidth="1"/>
    <col min="23" max="24" width="10.375" customWidth="1"/>
  </cols>
  <sheetData>
    <row r="2" ht="27" spans="1: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24" customHeight="1" spans="1:2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4</v>
      </c>
      <c r="J3" s="4" t="s">
        <v>5</v>
      </c>
      <c r="K3" s="4" t="s">
        <v>9</v>
      </c>
      <c r="L3" s="4" t="s">
        <v>10</v>
      </c>
      <c r="M3" s="4" t="s">
        <v>11</v>
      </c>
      <c r="N3" s="4" t="s">
        <v>4</v>
      </c>
      <c r="O3" s="4" t="s">
        <v>5</v>
      </c>
      <c r="P3" s="4" t="s">
        <v>12</v>
      </c>
      <c r="Q3" s="4" t="s">
        <v>13</v>
      </c>
      <c r="R3" s="4" t="s">
        <v>14</v>
      </c>
      <c r="S3" s="4" t="s">
        <v>4</v>
      </c>
      <c r="T3" s="4" t="s">
        <v>5</v>
      </c>
      <c r="U3" s="4" t="s">
        <v>15</v>
      </c>
      <c r="V3" s="4" t="s">
        <v>4</v>
      </c>
      <c r="W3" s="4" t="s">
        <v>16</v>
      </c>
      <c r="X3" s="4" t="s">
        <v>17</v>
      </c>
    </row>
    <row r="4" ht="30" customHeight="1" spans="1:24">
      <c r="A4" s="9" t="s">
        <v>18</v>
      </c>
      <c r="B4" s="4">
        <v>1</v>
      </c>
      <c r="C4" s="4">
        <v>130</v>
      </c>
      <c r="D4" s="4">
        <v>6240</v>
      </c>
      <c r="E4" s="4">
        <v>1560</v>
      </c>
      <c r="F4" s="4">
        <v>7800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>
        <f t="shared" ref="V4:V12" si="0">D4+I4+N4+S4</f>
        <v>6240</v>
      </c>
      <c r="W4" s="4">
        <f t="shared" ref="W4:W12" si="1">T4+O4+J4+E4</f>
        <v>1560</v>
      </c>
      <c r="X4" s="4">
        <f t="shared" ref="X4:X12" si="2">F4+K4+P4+U4</f>
        <v>7800</v>
      </c>
    </row>
    <row r="5" ht="30" customHeight="1" spans="1:24">
      <c r="A5" s="9" t="s">
        <v>19</v>
      </c>
      <c r="B5" s="4">
        <v>42</v>
      </c>
      <c r="C5" s="4">
        <v>530</v>
      </c>
      <c r="D5" s="4">
        <v>25440</v>
      </c>
      <c r="E5" s="4">
        <v>6360</v>
      </c>
      <c r="F5" s="4">
        <v>31800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>
        <f t="shared" si="0"/>
        <v>25440</v>
      </c>
      <c r="W5" s="4">
        <f t="shared" si="1"/>
        <v>6360</v>
      </c>
      <c r="X5" s="4">
        <f t="shared" si="2"/>
        <v>31800</v>
      </c>
    </row>
    <row r="6" ht="30" customHeight="1" spans="1:24">
      <c r="A6" s="9" t="s">
        <v>20</v>
      </c>
      <c r="B6" s="4">
        <v>470</v>
      </c>
      <c r="C6" s="4">
        <v>2404.7</v>
      </c>
      <c r="D6" s="4">
        <v>115425.6</v>
      </c>
      <c r="E6" s="4">
        <v>28856.4</v>
      </c>
      <c r="F6" s="4">
        <v>144282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si="0"/>
        <v>115425.6</v>
      </c>
      <c r="W6" s="4">
        <f t="shared" si="1"/>
        <v>28856.4</v>
      </c>
      <c r="X6" s="4">
        <f t="shared" si="2"/>
        <v>144282</v>
      </c>
    </row>
    <row r="7" ht="30" customHeight="1" spans="1:24">
      <c r="A7" s="9" t="s">
        <v>21</v>
      </c>
      <c r="B7" s="4">
        <v>126</v>
      </c>
      <c r="C7" s="4">
        <v>1214.8</v>
      </c>
      <c r="D7" s="4">
        <v>58310.4</v>
      </c>
      <c r="E7" s="4">
        <v>14577.6</v>
      </c>
      <c r="F7" s="4">
        <v>72888</v>
      </c>
      <c r="G7" s="4">
        <v>23</v>
      </c>
      <c r="H7" s="4">
        <v>40</v>
      </c>
      <c r="I7" s="4">
        <v>2880</v>
      </c>
      <c r="J7" s="4">
        <v>720</v>
      </c>
      <c r="K7" s="4">
        <v>3600</v>
      </c>
      <c r="L7" s="4">
        <v>20</v>
      </c>
      <c r="M7" s="4">
        <v>31.3</v>
      </c>
      <c r="N7" s="4">
        <v>3004.8</v>
      </c>
      <c r="O7" s="4">
        <v>751.2</v>
      </c>
      <c r="P7" s="4">
        <v>3756</v>
      </c>
      <c r="Q7" s="4"/>
      <c r="R7" s="4"/>
      <c r="S7" s="4"/>
      <c r="T7" s="4"/>
      <c r="U7" s="4"/>
      <c r="V7" s="4">
        <f t="shared" si="0"/>
        <v>64195.2</v>
      </c>
      <c r="W7" s="4">
        <f t="shared" si="1"/>
        <v>16048.8</v>
      </c>
      <c r="X7" s="4">
        <f t="shared" si="2"/>
        <v>80244</v>
      </c>
    </row>
    <row r="8" ht="30" customHeight="1" spans="1:24">
      <c r="A8" s="9" t="s">
        <v>22</v>
      </c>
      <c r="B8" s="4">
        <v>324</v>
      </c>
      <c r="C8" s="4">
        <v>1701.8</v>
      </c>
      <c r="D8" s="4">
        <v>81686.4</v>
      </c>
      <c r="E8" s="4">
        <v>20421.6</v>
      </c>
      <c r="F8" s="4">
        <v>102108</v>
      </c>
      <c r="G8" s="4">
        <v>10</v>
      </c>
      <c r="H8" s="4">
        <v>19</v>
      </c>
      <c r="I8" s="4">
        <v>1368</v>
      </c>
      <c r="J8" s="4">
        <v>342</v>
      </c>
      <c r="K8" s="4">
        <v>1710</v>
      </c>
      <c r="L8" s="4">
        <v>2</v>
      </c>
      <c r="M8" s="4">
        <v>1.5</v>
      </c>
      <c r="N8" s="4">
        <v>144</v>
      </c>
      <c r="O8" s="4">
        <v>36</v>
      </c>
      <c r="P8" s="4">
        <v>180</v>
      </c>
      <c r="Q8" s="4">
        <v>3</v>
      </c>
      <c r="R8" s="4">
        <v>9</v>
      </c>
      <c r="S8" s="4">
        <v>648</v>
      </c>
      <c r="T8" s="4">
        <v>162</v>
      </c>
      <c r="U8" s="4">
        <v>810</v>
      </c>
      <c r="V8" s="4">
        <f t="shared" si="0"/>
        <v>83846.4</v>
      </c>
      <c r="W8" s="4">
        <f t="shared" si="1"/>
        <v>20961.6</v>
      </c>
      <c r="X8" s="4">
        <f t="shared" si="2"/>
        <v>104808</v>
      </c>
    </row>
    <row r="9" ht="30" customHeight="1" spans="1:24">
      <c r="A9" s="9" t="s">
        <v>23</v>
      </c>
      <c r="B9" s="4">
        <v>800</v>
      </c>
      <c r="C9" s="4">
        <v>2738.61</v>
      </c>
      <c r="D9" s="4">
        <v>131453.28</v>
      </c>
      <c r="E9" s="4">
        <v>32863.32</v>
      </c>
      <c r="F9" s="4">
        <v>164316.6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131453.28</v>
      </c>
      <c r="W9" s="4">
        <f t="shared" si="1"/>
        <v>32863.32</v>
      </c>
      <c r="X9" s="4">
        <f t="shared" si="2"/>
        <v>164316.6</v>
      </c>
    </row>
    <row r="10" ht="30" customHeight="1" spans="1:24">
      <c r="A10" s="9" t="s">
        <v>24</v>
      </c>
      <c r="B10" s="4">
        <v>1065</v>
      </c>
      <c r="C10" s="4">
        <v>11459.66</v>
      </c>
      <c r="D10" s="4">
        <v>550063.68</v>
      </c>
      <c r="E10" s="4">
        <v>137515.92</v>
      </c>
      <c r="F10" s="4">
        <v>687579.6</v>
      </c>
      <c r="G10" s="4">
        <v>2</v>
      </c>
      <c r="H10" s="4">
        <v>2</v>
      </c>
      <c r="I10" s="4">
        <v>144</v>
      </c>
      <c r="J10" s="4">
        <v>36</v>
      </c>
      <c r="K10" s="4">
        <v>180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550207.68</v>
      </c>
      <c r="W10" s="4">
        <f t="shared" si="1"/>
        <v>137551.92</v>
      </c>
      <c r="X10" s="4">
        <f t="shared" si="2"/>
        <v>687759.6</v>
      </c>
    </row>
    <row r="11" ht="30" customHeight="1" spans="1:24">
      <c r="A11" s="9" t="s">
        <v>25</v>
      </c>
      <c r="B11" s="4">
        <v>444</v>
      </c>
      <c r="C11" s="4">
        <v>2208.4</v>
      </c>
      <c r="D11" s="4">
        <v>106003.2</v>
      </c>
      <c r="E11" s="4">
        <v>26500.8</v>
      </c>
      <c r="F11" s="4">
        <v>132504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106003.2</v>
      </c>
      <c r="W11" s="4">
        <f t="shared" si="1"/>
        <v>26500.8</v>
      </c>
      <c r="X11" s="4">
        <f t="shared" si="2"/>
        <v>132504</v>
      </c>
    </row>
    <row r="12" ht="30" customHeight="1" spans="1:24">
      <c r="A12" s="9" t="s">
        <v>26</v>
      </c>
      <c r="B12" s="4">
        <v>481</v>
      </c>
      <c r="C12" s="4">
        <v>1254</v>
      </c>
      <c r="D12" s="4">
        <v>60192</v>
      </c>
      <c r="E12" s="4">
        <v>15048</v>
      </c>
      <c r="F12" s="4">
        <v>75240</v>
      </c>
      <c r="G12" s="4">
        <v>2</v>
      </c>
      <c r="H12" s="4">
        <v>53.7</v>
      </c>
      <c r="I12" s="4">
        <v>3866.4</v>
      </c>
      <c r="J12" s="4">
        <v>966.6</v>
      </c>
      <c r="K12" s="4">
        <v>4833</v>
      </c>
      <c r="L12" s="4">
        <v>3</v>
      </c>
      <c r="M12" s="4">
        <v>171</v>
      </c>
      <c r="N12" s="4">
        <v>16416</v>
      </c>
      <c r="O12" s="4">
        <v>4104</v>
      </c>
      <c r="P12" s="4">
        <v>20520</v>
      </c>
      <c r="Q12" s="4"/>
      <c r="R12" s="4"/>
      <c r="S12" s="4"/>
      <c r="T12" s="4"/>
      <c r="U12" s="4"/>
      <c r="V12" s="4">
        <f t="shared" si="0"/>
        <v>80474.4</v>
      </c>
      <c r="W12" s="4">
        <f t="shared" si="1"/>
        <v>20118.6</v>
      </c>
      <c r="X12" s="4">
        <f t="shared" si="2"/>
        <v>100593</v>
      </c>
    </row>
    <row r="13" ht="30" customHeight="1" spans="1:24">
      <c r="A13" s="4" t="s">
        <v>27</v>
      </c>
      <c r="B13" s="4">
        <f t="shared" ref="B13:X13" si="3">SUM(B4:B12)</f>
        <v>3753</v>
      </c>
      <c r="C13" s="4">
        <f t="shared" si="3"/>
        <v>23641.97</v>
      </c>
      <c r="D13" s="4">
        <f t="shared" si="3"/>
        <v>1134814.56</v>
      </c>
      <c r="E13" s="4">
        <f t="shared" si="3"/>
        <v>283703.64</v>
      </c>
      <c r="F13" s="4">
        <f t="shared" si="3"/>
        <v>1418518.2</v>
      </c>
      <c r="G13" s="4">
        <f t="shared" si="3"/>
        <v>37</v>
      </c>
      <c r="H13" s="4">
        <f t="shared" si="3"/>
        <v>114.7</v>
      </c>
      <c r="I13" s="4">
        <f t="shared" si="3"/>
        <v>8258.4</v>
      </c>
      <c r="J13" s="4">
        <f t="shared" si="3"/>
        <v>2064.6</v>
      </c>
      <c r="K13" s="4">
        <f t="shared" si="3"/>
        <v>10323</v>
      </c>
      <c r="L13" s="4">
        <f t="shared" si="3"/>
        <v>25</v>
      </c>
      <c r="M13" s="4">
        <f t="shared" si="3"/>
        <v>203.8</v>
      </c>
      <c r="N13" s="4">
        <f t="shared" si="3"/>
        <v>19564.8</v>
      </c>
      <c r="O13" s="4">
        <f t="shared" si="3"/>
        <v>4891.2</v>
      </c>
      <c r="P13" s="4">
        <f t="shared" si="3"/>
        <v>24456</v>
      </c>
      <c r="Q13" s="4">
        <f t="shared" si="3"/>
        <v>3</v>
      </c>
      <c r="R13" s="4">
        <f t="shared" si="3"/>
        <v>9</v>
      </c>
      <c r="S13" s="4">
        <f t="shared" si="3"/>
        <v>648</v>
      </c>
      <c r="T13" s="4">
        <f t="shared" si="3"/>
        <v>162</v>
      </c>
      <c r="U13" s="4">
        <f t="shared" si="3"/>
        <v>810</v>
      </c>
      <c r="V13" s="4">
        <f t="shared" si="3"/>
        <v>1163285.76</v>
      </c>
      <c r="W13" s="4">
        <f t="shared" si="3"/>
        <v>290821.44</v>
      </c>
      <c r="X13" s="4">
        <f t="shared" si="3"/>
        <v>1454107.2</v>
      </c>
    </row>
  </sheetData>
  <mergeCells count="1">
    <mergeCell ref="A2:X2"/>
  </mergeCells>
  <pageMargins left="0.314583333333333" right="0.314583333333333" top="0.550694444444444" bottom="1" header="0.5" footer="0.5"/>
  <pageSetup paperSize="37" scale="2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O10" sqref="O10"/>
    </sheetView>
  </sheetViews>
  <sheetFormatPr defaultColWidth="9" defaultRowHeight="13.5"/>
  <cols>
    <col min="2" max="3" width="8.875" customWidth="1"/>
    <col min="4" max="4" width="9.375" customWidth="1"/>
    <col min="5" max="5" width="8.375" customWidth="1"/>
    <col min="6" max="6" width="8.875" customWidth="1"/>
    <col min="7" max="8" width="12.875" customWidth="1"/>
    <col min="9" max="9" width="8.375" customWidth="1"/>
  </cols>
  <sheetData>
    <row r="1" ht="45" customHeight="1" spans="1:9">
      <c r="A1" s="5" t="s">
        <v>28</v>
      </c>
      <c r="B1" s="6"/>
      <c r="C1" s="6"/>
      <c r="D1" s="6"/>
      <c r="E1" s="6"/>
      <c r="F1" s="6"/>
      <c r="G1" s="6"/>
      <c r="H1" s="6"/>
      <c r="I1" s="10"/>
    </row>
    <row r="2" ht="35" customHeight="1" spans="1:9">
      <c r="A2" s="7" t="s">
        <v>29</v>
      </c>
      <c r="B2" s="7"/>
      <c r="C2" s="7"/>
      <c r="D2" s="7"/>
      <c r="E2" s="7"/>
      <c r="F2" s="7"/>
      <c r="G2" s="7"/>
      <c r="H2" s="7"/>
      <c r="I2" s="7"/>
    </row>
    <row r="3" ht="35" customHeight="1" spans="1:9">
      <c r="A3" s="8" t="s">
        <v>30</v>
      </c>
      <c r="B3" s="8" t="s">
        <v>10</v>
      </c>
      <c r="C3" s="8" t="s">
        <v>11</v>
      </c>
      <c r="D3" s="8" t="s">
        <v>4</v>
      </c>
      <c r="E3" s="8" t="s">
        <v>5</v>
      </c>
      <c r="F3" s="8" t="s">
        <v>12</v>
      </c>
      <c r="G3" s="8" t="s">
        <v>31</v>
      </c>
      <c r="H3" s="8" t="s">
        <v>32</v>
      </c>
      <c r="I3" s="8" t="s">
        <v>17</v>
      </c>
    </row>
    <row r="4" ht="35" customHeight="1" spans="1:9">
      <c r="A4" s="9" t="s">
        <v>33</v>
      </c>
      <c r="B4" s="3">
        <v>9</v>
      </c>
      <c r="C4" s="3">
        <v>6</v>
      </c>
      <c r="D4" s="3">
        <f t="shared" ref="D4:D12" si="0">F4*0.8</f>
        <v>576</v>
      </c>
      <c r="E4" s="3">
        <f t="shared" ref="E4:E12" si="1">F4*0.2</f>
        <v>144</v>
      </c>
      <c r="F4" s="3">
        <f t="shared" ref="F4:F12" si="2">C4*120</f>
        <v>720</v>
      </c>
      <c r="G4" s="3">
        <v>576</v>
      </c>
      <c r="H4" s="3">
        <v>144</v>
      </c>
      <c r="I4" s="3">
        <v>720</v>
      </c>
    </row>
    <row r="5" ht="35" customHeight="1" spans="1:9">
      <c r="A5" s="9" t="s">
        <v>34</v>
      </c>
      <c r="B5" s="3">
        <v>73</v>
      </c>
      <c r="C5" s="3">
        <v>117</v>
      </c>
      <c r="D5" s="3">
        <f t="shared" si="0"/>
        <v>11232</v>
      </c>
      <c r="E5" s="3">
        <f t="shared" si="1"/>
        <v>2808</v>
      </c>
      <c r="F5" s="3">
        <f t="shared" si="2"/>
        <v>14040</v>
      </c>
      <c r="G5" s="3">
        <v>11232</v>
      </c>
      <c r="H5" s="3">
        <v>2808</v>
      </c>
      <c r="I5" s="3">
        <v>14040</v>
      </c>
    </row>
    <row r="6" ht="35" customHeight="1" spans="1:9">
      <c r="A6" s="9" t="s">
        <v>35</v>
      </c>
      <c r="B6" s="3">
        <v>20</v>
      </c>
      <c r="C6" s="3">
        <v>25.5</v>
      </c>
      <c r="D6" s="3">
        <f t="shared" si="0"/>
        <v>2448</v>
      </c>
      <c r="E6" s="3">
        <f t="shared" si="1"/>
        <v>612</v>
      </c>
      <c r="F6" s="3">
        <f t="shared" si="2"/>
        <v>3060</v>
      </c>
      <c r="G6" s="3">
        <v>2448</v>
      </c>
      <c r="H6" s="3">
        <v>612</v>
      </c>
      <c r="I6" s="3">
        <v>3060</v>
      </c>
    </row>
    <row r="7" ht="35" customHeight="1" spans="1:9">
      <c r="A7" s="9" t="s">
        <v>36</v>
      </c>
      <c r="B7" s="3">
        <v>35</v>
      </c>
      <c r="C7" s="3">
        <v>68</v>
      </c>
      <c r="D7" s="3">
        <f t="shared" si="0"/>
        <v>6528</v>
      </c>
      <c r="E7" s="3">
        <f t="shared" si="1"/>
        <v>1632</v>
      </c>
      <c r="F7" s="3">
        <f t="shared" si="2"/>
        <v>8160</v>
      </c>
      <c r="G7" s="3">
        <v>6528</v>
      </c>
      <c r="H7" s="3">
        <v>1632</v>
      </c>
      <c r="I7" s="3">
        <v>8160</v>
      </c>
    </row>
    <row r="8" ht="35" customHeight="1" spans="1:9">
      <c r="A8" s="9" t="s">
        <v>37</v>
      </c>
      <c r="B8" s="3">
        <v>21</v>
      </c>
      <c r="C8" s="3">
        <v>21</v>
      </c>
      <c r="D8" s="3">
        <f t="shared" si="0"/>
        <v>2016</v>
      </c>
      <c r="E8" s="3">
        <f t="shared" si="1"/>
        <v>504</v>
      </c>
      <c r="F8" s="3">
        <f t="shared" si="2"/>
        <v>2520</v>
      </c>
      <c r="G8" s="3">
        <v>2016</v>
      </c>
      <c r="H8" s="3">
        <v>504</v>
      </c>
      <c r="I8" s="3">
        <v>2520</v>
      </c>
    </row>
    <row r="9" ht="35" customHeight="1" spans="1:9">
      <c r="A9" s="9" t="s">
        <v>38</v>
      </c>
      <c r="B9" s="3">
        <v>10</v>
      </c>
      <c r="C9" s="3">
        <v>7.2</v>
      </c>
      <c r="D9" s="3">
        <f t="shared" si="0"/>
        <v>691.2</v>
      </c>
      <c r="E9" s="3">
        <f t="shared" si="1"/>
        <v>172.8</v>
      </c>
      <c r="F9" s="3">
        <f t="shared" si="2"/>
        <v>864</v>
      </c>
      <c r="G9" s="3">
        <v>691.2</v>
      </c>
      <c r="H9" s="3">
        <v>172.8</v>
      </c>
      <c r="I9" s="3">
        <v>864</v>
      </c>
    </row>
    <row r="10" ht="35" customHeight="1" spans="1:9">
      <c r="A10" s="9" t="s">
        <v>39</v>
      </c>
      <c r="B10" s="3">
        <v>6</v>
      </c>
      <c r="C10" s="3">
        <v>6.5</v>
      </c>
      <c r="D10" s="3">
        <f t="shared" si="0"/>
        <v>624</v>
      </c>
      <c r="E10" s="3">
        <f t="shared" si="1"/>
        <v>156</v>
      </c>
      <c r="F10" s="3">
        <f t="shared" si="2"/>
        <v>780</v>
      </c>
      <c r="G10" s="3">
        <v>624</v>
      </c>
      <c r="H10" s="3">
        <v>156</v>
      </c>
      <c r="I10" s="3">
        <v>780</v>
      </c>
    </row>
    <row r="11" ht="35" customHeight="1" spans="1:9">
      <c r="A11" s="9" t="s">
        <v>40</v>
      </c>
      <c r="B11" s="3">
        <v>3</v>
      </c>
      <c r="C11" s="3">
        <v>3</v>
      </c>
      <c r="D11" s="3">
        <f t="shared" si="0"/>
        <v>288</v>
      </c>
      <c r="E11" s="3">
        <f t="shared" si="1"/>
        <v>72</v>
      </c>
      <c r="F11" s="3">
        <f t="shared" si="2"/>
        <v>360</v>
      </c>
      <c r="G11" s="3">
        <v>288</v>
      </c>
      <c r="H11" s="3">
        <v>72</v>
      </c>
      <c r="I11" s="3">
        <v>360</v>
      </c>
    </row>
    <row r="12" ht="35" customHeight="1" spans="1:9">
      <c r="A12" s="3" t="s">
        <v>41</v>
      </c>
      <c r="B12" s="3">
        <v>44</v>
      </c>
      <c r="C12" s="3">
        <v>128.24</v>
      </c>
      <c r="D12" s="3">
        <f t="shared" si="0"/>
        <v>12311.04</v>
      </c>
      <c r="E12" s="3">
        <f t="shared" si="1"/>
        <v>3077.76</v>
      </c>
      <c r="F12" s="3">
        <f t="shared" si="2"/>
        <v>15388.8</v>
      </c>
      <c r="G12" s="3">
        <v>12311.04</v>
      </c>
      <c r="H12" s="3">
        <v>3077.76</v>
      </c>
      <c r="I12" s="3">
        <v>15388.8</v>
      </c>
    </row>
    <row r="13" ht="35" customHeight="1" spans="1:9">
      <c r="A13" s="3" t="s">
        <v>27</v>
      </c>
      <c r="B13" s="3">
        <f t="shared" ref="B13:F13" si="3">SUM(B4:B12)</f>
        <v>221</v>
      </c>
      <c r="C13" s="3">
        <f t="shared" si="3"/>
        <v>382.44</v>
      </c>
      <c r="D13" s="3">
        <f t="shared" si="3"/>
        <v>36714.24</v>
      </c>
      <c r="E13" s="3">
        <f t="shared" si="3"/>
        <v>9178.56</v>
      </c>
      <c r="F13" s="3">
        <f t="shared" si="3"/>
        <v>45892.8</v>
      </c>
      <c r="G13" s="3">
        <v>36714.24</v>
      </c>
      <c r="H13" s="3">
        <v>9178.56</v>
      </c>
      <c r="I13" s="3">
        <v>45892.8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3" sqref="A3:N3"/>
    </sheetView>
  </sheetViews>
  <sheetFormatPr defaultColWidth="9" defaultRowHeight="13.5" outlineLevelRow="7"/>
  <cols>
    <col min="2" max="4" width="8.875" customWidth="1"/>
    <col min="5" max="5" width="8.375" customWidth="1"/>
    <col min="6" max="8" width="8.875" customWidth="1"/>
    <col min="9" max="9" width="9.375" customWidth="1"/>
    <col min="10" max="10" width="8.375" customWidth="1"/>
    <col min="11" max="11" width="8.875" customWidth="1"/>
    <col min="12" max="13" width="12.875" customWidth="1"/>
    <col min="14" max="14" width="9.375" customWidth="1"/>
  </cols>
  <sheetData>
    <row r="1" ht="48" customHeight="1" spans="1:14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9" customHeight="1" spans="1:14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70" customHeight="1" spans="1:14">
      <c r="A3" s="3" t="s">
        <v>1</v>
      </c>
      <c r="B3" s="3" t="s">
        <v>7</v>
      </c>
      <c r="C3" s="3" t="s">
        <v>8</v>
      </c>
      <c r="D3" s="3" t="s">
        <v>4</v>
      </c>
      <c r="E3" s="3" t="s">
        <v>5</v>
      </c>
      <c r="F3" s="3" t="s">
        <v>9</v>
      </c>
      <c r="G3" s="3" t="s">
        <v>10</v>
      </c>
      <c r="H3" s="3" t="s">
        <v>11</v>
      </c>
      <c r="I3" s="3" t="s">
        <v>4</v>
      </c>
      <c r="J3" s="3" t="s">
        <v>5</v>
      </c>
      <c r="K3" s="3" t="s">
        <v>12</v>
      </c>
      <c r="L3" s="3" t="s">
        <v>31</v>
      </c>
      <c r="M3" s="3" t="s">
        <v>32</v>
      </c>
      <c r="N3" s="3" t="s">
        <v>17</v>
      </c>
    </row>
    <row r="4" ht="45" customHeight="1" spans="1:14">
      <c r="A4" s="4" t="s">
        <v>43</v>
      </c>
      <c r="B4" s="4">
        <v>534</v>
      </c>
      <c r="C4" s="4">
        <v>985.6</v>
      </c>
      <c r="D4" s="4">
        <v>70963.2</v>
      </c>
      <c r="E4" s="4">
        <v>17740.8</v>
      </c>
      <c r="F4" s="4">
        <v>88704</v>
      </c>
      <c r="G4" s="4">
        <v>270</v>
      </c>
      <c r="H4" s="4">
        <v>349.06</v>
      </c>
      <c r="I4" s="4">
        <v>33509.76</v>
      </c>
      <c r="J4" s="4">
        <v>8377.44</v>
      </c>
      <c r="K4" s="4">
        <v>41887.2</v>
      </c>
      <c r="L4" s="4">
        <v>104472.96</v>
      </c>
      <c r="M4" s="4">
        <v>26118.24</v>
      </c>
      <c r="N4" s="4">
        <v>130591.2</v>
      </c>
    </row>
    <row r="5" ht="45" customHeight="1" spans="1:14">
      <c r="A5" s="4" t="s">
        <v>44</v>
      </c>
      <c r="B5" s="4">
        <v>2</v>
      </c>
      <c r="C5" s="4">
        <v>16</v>
      </c>
      <c r="D5" s="4">
        <v>1152</v>
      </c>
      <c r="E5" s="4">
        <v>288</v>
      </c>
      <c r="F5" s="4">
        <v>1440</v>
      </c>
      <c r="G5" s="4"/>
      <c r="H5" s="4"/>
      <c r="I5" s="4"/>
      <c r="J5" s="4"/>
      <c r="K5" s="4"/>
      <c r="L5" s="4">
        <v>1152</v>
      </c>
      <c r="M5" s="4">
        <v>288</v>
      </c>
      <c r="N5" s="4">
        <v>1440</v>
      </c>
    </row>
    <row r="6" ht="45" customHeight="1" spans="1:14">
      <c r="A6" s="4" t="s">
        <v>45</v>
      </c>
      <c r="B6" s="4">
        <v>3</v>
      </c>
      <c r="C6" s="4">
        <v>222</v>
      </c>
      <c r="D6" s="4">
        <v>15984</v>
      </c>
      <c r="E6" s="4">
        <v>3996</v>
      </c>
      <c r="F6" s="4">
        <v>19980</v>
      </c>
      <c r="G6" s="4"/>
      <c r="H6" s="4"/>
      <c r="I6" s="4"/>
      <c r="J6" s="4"/>
      <c r="K6" s="4"/>
      <c r="L6" s="4">
        <v>15984</v>
      </c>
      <c r="M6" s="4">
        <v>3996</v>
      </c>
      <c r="N6" s="4">
        <v>19980</v>
      </c>
    </row>
    <row r="7" ht="45" customHeight="1" spans="1:14">
      <c r="A7" s="4" t="s">
        <v>46</v>
      </c>
      <c r="B7" s="4">
        <v>1</v>
      </c>
      <c r="C7" s="4">
        <v>30</v>
      </c>
      <c r="D7" s="4">
        <v>2160</v>
      </c>
      <c r="E7" s="4">
        <v>540</v>
      </c>
      <c r="F7" s="4">
        <v>2700</v>
      </c>
      <c r="G7" s="4">
        <v>1</v>
      </c>
      <c r="H7" s="4">
        <v>40</v>
      </c>
      <c r="I7" s="4">
        <v>3840</v>
      </c>
      <c r="J7" s="4">
        <v>960</v>
      </c>
      <c r="K7" s="4">
        <v>4800</v>
      </c>
      <c r="L7" s="4">
        <v>6000</v>
      </c>
      <c r="M7" s="4">
        <v>1500</v>
      </c>
      <c r="N7" s="4">
        <v>7500</v>
      </c>
    </row>
    <row r="8" ht="45" customHeight="1" spans="1:14">
      <c r="A8" s="4" t="s">
        <v>27</v>
      </c>
      <c r="B8" s="4">
        <v>540</v>
      </c>
      <c r="C8" s="4">
        <v>1253.6</v>
      </c>
      <c r="D8" s="4">
        <v>90259.2</v>
      </c>
      <c r="E8" s="4">
        <v>22564.8</v>
      </c>
      <c r="F8" s="4">
        <v>112824</v>
      </c>
      <c r="G8" s="4">
        <v>271</v>
      </c>
      <c r="H8" s="4">
        <v>389.06</v>
      </c>
      <c r="I8" s="4">
        <v>37349.76</v>
      </c>
      <c r="J8" s="4">
        <v>9337.44</v>
      </c>
      <c r="K8" s="4">
        <v>46687.2</v>
      </c>
      <c r="L8" s="4">
        <v>127608.96</v>
      </c>
      <c r="M8" s="4">
        <v>31902.24</v>
      </c>
      <c r="N8" s="4">
        <v>159511.2</v>
      </c>
    </row>
  </sheetData>
  <mergeCells count="2">
    <mergeCell ref="A1:N1"/>
    <mergeCell ref="A2:N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</vt:lpstr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张淑飞</dc:creator>
  <cp:lastModifiedBy>Administrator</cp:lastModifiedBy>
  <dcterms:created xsi:type="dcterms:W3CDTF">2024-09-23T07:08:00Z</dcterms:created>
  <dcterms:modified xsi:type="dcterms:W3CDTF">2025-03-06T07:46:39Z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F5A2BA1C76E34325A014A1B1369A8347</vt:lpwstr>
  </property>
  <property fmtid="{D5CDD505-2E9C-101B-9397-08002B2CF9AE}" pid="3" name="KSOProductBuildVer">
    <vt:lpwstr>2052-12.1.0.20305</vt:lpwstr>
  </property>
</Properties>
</file>